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istaja\Desktop\"/>
    </mc:Choice>
  </mc:AlternateContent>
  <xr:revisionPtr revIDLastSave="0" documentId="8_{7A221BF9-540F-443E-B478-455B891D63B3}" xr6:coauthVersionLast="47" xr6:coauthVersionMax="47" xr10:uidLastSave="{00000000-0000-0000-0000-000000000000}"/>
  <bookViews>
    <workbookView xWindow="-108" yWindow="-108" windowWidth="23256" windowHeight="12456" xr2:uid="{C84FCAB7-304A-475D-A307-D9828B93D6D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" l="1"/>
  <c r="K4" i="1"/>
  <c r="K3" i="1"/>
  <c r="K5" i="1" s="1"/>
  <c r="K1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<sst xmlns="http://schemas.openxmlformats.org/spreadsheetml/2006/main" count="15" uniqueCount="15">
  <si>
    <t>Palkinnot €</t>
  </si>
  <si>
    <t>Osall.</t>
  </si>
  <si>
    <t>potti</t>
  </si>
  <si>
    <t>1.</t>
  </si>
  <si>
    <t>2.</t>
  </si>
  <si>
    <t>3.</t>
  </si>
  <si>
    <t>4.</t>
  </si>
  <si>
    <t>yht.</t>
  </si>
  <si>
    <t>Cup-pottiin:</t>
  </si>
  <si>
    <t>Järjestäjälle:</t>
  </si>
  <si>
    <t>5./10./ kahvi</t>
  </si>
  <si>
    <t>6./10./ kahvi</t>
  </si>
  <si>
    <r>
      <t xml:space="preserve">osanotto, josta 2.5€ cup pottiin, eli jakoprossa </t>
    </r>
    <r>
      <rPr>
        <b/>
        <u/>
        <sz val="11"/>
        <color theme="1"/>
        <rFont val="Calibri"/>
        <family val="2"/>
        <scheme val="minor"/>
      </rPr>
      <t>12.5€</t>
    </r>
    <r>
      <rPr>
        <b/>
        <sz val="11"/>
        <color theme="1"/>
        <rFont val="Calibri"/>
        <family val="2"/>
        <scheme val="minor"/>
      </rPr>
      <t xml:space="preserve"> tulosta</t>
    </r>
  </si>
  <si>
    <t>SUUNTAA ANTAVA PALKINTOTAULUKKO ITÄ-SUOMEN LAITURICUP-KISOIHIN</t>
  </si>
  <si>
    <t>Jakoon heti: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</si>
</sst>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#,##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0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9" fontId="2" fillId="0" borderId="0" xfId="0" applyNumberFormat="1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164" fontId="0" fillId="0" borderId="1" xfId="0" applyNumberFormat="1" applyBorder="1"/>
    <xf numFmtId="164" fontId="0" fillId="3" borderId="1" xfId="0" applyNumberFormat="1" applyFill="1" applyBorder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10" fontId="1" fillId="0" borderId="0" xfId="0" applyNumberFormat="1" applyFont="1"/>
    <xf numFmtId="10" fontId="0" fillId="0" borderId="0" xfId="0" applyNumberFormat="1"/>
    <xf numFmtId="6" fontId="1" fillId="0" borderId="0" xfId="0" applyNumberFormat="1" applyFont="1" applyAlignment="1">
      <alignment horizontal="right" vertical="center"/>
    </xf>
    <xf numFmtId="0" fontId="4" fillId="0" borderId="0" xfId="0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D6945-9F27-4209-ADA0-3220D30FA960}">
  <dimension ref="A1:K53"/>
  <sheetViews>
    <sheetView tabSelected="1" workbookViewId="0">
      <selection activeCell="A3" sqref="A3"/>
    </sheetView>
  </sheetViews>
  <sheetFormatPr defaultRowHeight="14.4" x14ac:dyDescent="0.3"/>
  <cols>
    <col min="1" max="1" width="6.5546875" customWidth="1"/>
    <col min="2" max="8" width="7.33203125" customWidth="1"/>
    <col min="9" max="9" width="8.33203125" customWidth="1"/>
    <col min="10" max="10" width="11.6640625" customWidth="1"/>
    <col min="11" max="11" width="9.6640625" customWidth="1"/>
  </cols>
  <sheetData>
    <row r="1" spans="1:11" x14ac:dyDescent="0.3">
      <c r="A1" s="18" t="s">
        <v>13</v>
      </c>
      <c r="J1" t="s">
        <v>8</v>
      </c>
      <c r="K1" s="15">
        <f>2.5/15</f>
        <v>0.16666666666666666</v>
      </c>
    </row>
    <row r="2" spans="1:11" x14ac:dyDescent="0.3">
      <c r="A2" s="17">
        <v>15</v>
      </c>
      <c r="B2" s="1" t="s">
        <v>12</v>
      </c>
      <c r="C2" s="1"/>
      <c r="D2" s="1"/>
      <c r="E2" s="1"/>
      <c r="F2" s="1"/>
      <c r="G2" s="1"/>
      <c r="H2" s="1"/>
      <c r="I2" s="1"/>
      <c r="J2">
        <f>100-16.667</f>
        <v>83.332999999999998</v>
      </c>
      <c r="K2" s="16"/>
    </row>
    <row r="3" spans="1:11" x14ac:dyDescent="0.3">
      <c r="A3" s="2">
        <v>0.75</v>
      </c>
      <c r="B3" s="3" t="s">
        <v>0</v>
      </c>
      <c r="C3" s="3"/>
      <c r="D3" s="1"/>
      <c r="F3" s="1"/>
      <c r="G3" s="1"/>
      <c r="H3" s="1"/>
      <c r="I3" s="7"/>
      <c r="J3" t="s">
        <v>14</v>
      </c>
      <c r="K3" s="15">
        <f>0.75*0.8333333</f>
        <v>0.62499997500000004</v>
      </c>
    </row>
    <row r="4" spans="1:11" s="13" customFormat="1" ht="32.25" customHeight="1" x14ac:dyDescent="0.3">
      <c r="A4" s="9" t="s">
        <v>1</v>
      </c>
      <c r="B4" s="10" t="s">
        <v>2</v>
      </c>
      <c r="C4" s="11" t="s">
        <v>3</v>
      </c>
      <c r="D4" s="11" t="s">
        <v>4</v>
      </c>
      <c r="E4" s="11" t="s">
        <v>5</v>
      </c>
      <c r="F4" s="11" t="s">
        <v>6</v>
      </c>
      <c r="G4" s="14" t="s">
        <v>10</v>
      </c>
      <c r="H4" s="14" t="s">
        <v>11</v>
      </c>
      <c r="I4" s="12" t="s">
        <v>7</v>
      </c>
      <c r="J4" t="s">
        <v>9</v>
      </c>
      <c r="K4" s="15">
        <f>0.25*0.8333333</f>
        <v>0.20833332500000001</v>
      </c>
    </row>
    <row r="5" spans="1:11" ht="13.5" customHeight="1" x14ac:dyDescent="0.3">
      <c r="A5" s="4">
        <v>2</v>
      </c>
      <c r="B5" s="5">
        <f>0.75*(2*12.5)</f>
        <v>18.75</v>
      </c>
      <c r="C5" s="6">
        <v>19</v>
      </c>
      <c r="D5" s="6"/>
      <c r="E5" s="6"/>
      <c r="F5" s="6"/>
      <c r="G5" s="6"/>
      <c r="H5" s="6"/>
      <c r="I5" s="8">
        <f t="shared" ref="I5:I36" si="0">SUM(C5:H5)</f>
        <v>19</v>
      </c>
      <c r="K5" s="16">
        <f>SUM(K1:K4)</f>
        <v>0.99999996666666668</v>
      </c>
    </row>
    <row r="6" spans="1:11" ht="13.5" customHeight="1" x14ac:dyDescent="0.3">
      <c r="A6" s="4">
        <v>3</v>
      </c>
      <c r="B6" s="5">
        <f>0.75*(3*12.5)</f>
        <v>28.125</v>
      </c>
      <c r="C6" s="6">
        <v>15</v>
      </c>
      <c r="D6" s="6">
        <v>10</v>
      </c>
      <c r="E6" s="6"/>
      <c r="F6" s="6"/>
      <c r="G6" s="6">
        <v>3</v>
      </c>
      <c r="H6" s="6"/>
      <c r="I6" s="8">
        <f t="shared" si="0"/>
        <v>28</v>
      </c>
    </row>
    <row r="7" spans="1:11" ht="13.5" customHeight="1" x14ac:dyDescent="0.3">
      <c r="A7" s="4">
        <v>4</v>
      </c>
      <c r="B7" s="5">
        <f>0.75*(4*12.5)</f>
        <v>37.5</v>
      </c>
      <c r="C7" s="6">
        <v>20</v>
      </c>
      <c r="D7" s="6">
        <v>18</v>
      </c>
      <c r="E7" s="6"/>
      <c r="F7" s="6"/>
      <c r="G7" s="6"/>
      <c r="H7" s="6"/>
      <c r="I7" s="8">
        <f t="shared" si="0"/>
        <v>38</v>
      </c>
    </row>
    <row r="8" spans="1:11" ht="13.5" customHeight="1" x14ac:dyDescent="0.3">
      <c r="A8" s="4">
        <v>5</v>
      </c>
      <c r="B8" s="5">
        <f>0.75*(5*12.5)</f>
        <v>46.875</v>
      </c>
      <c r="C8" s="6">
        <v>25</v>
      </c>
      <c r="D8" s="6">
        <v>15</v>
      </c>
      <c r="E8" s="6"/>
      <c r="F8" s="6"/>
      <c r="G8" s="6">
        <v>7</v>
      </c>
      <c r="H8" s="6"/>
      <c r="I8" s="8">
        <f t="shared" si="0"/>
        <v>47</v>
      </c>
    </row>
    <row r="9" spans="1:11" ht="13.5" customHeight="1" x14ac:dyDescent="0.3">
      <c r="A9" s="4">
        <v>6</v>
      </c>
      <c r="B9" s="5">
        <f>0.75*(6*12.5)</f>
        <v>56.25</v>
      </c>
      <c r="C9" s="6">
        <v>25</v>
      </c>
      <c r="D9" s="6">
        <v>16</v>
      </c>
      <c r="E9" s="6">
        <v>15</v>
      </c>
      <c r="F9" s="6"/>
      <c r="G9" s="6"/>
      <c r="H9" s="6"/>
      <c r="I9" s="8">
        <f t="shared" si="0"/>
        <v>56</v>
      </c>
    </row>
    <row r="10" spans="1:11" ht="13.5" customHeight="1" x14ac:dyDescent="0.3">
      <c r="A10" s="4">
        <v>7</v>
      </c>
      <c r="B10" s="5">
        <f>0.75*(7*12.5)</f>
        <v>65.625</v>
      </c>
      <c r="C10" s="6">
        <v>30</v>
      </c>
      <c r="D10" s="6">
        <v>20</v>
      </c>
      <c r="E10" s="6">
        <v>15</v>
      </c>
      <c r="F10" s="6"/>
      <c r="G10" s="6">
        <v>1</v>
      </c>
      <c r="H10" s="6"/>
      <c r="I10" s="8">
        <f t="shared" si="0"/>
        <v>66</v>
      </c>
    </row>
    <row r="11" spans="1:11" ht="13.5" customHeight="1" x14ac:dyDescent="0.3">
      <c r="A11" s="4">
        <v>8</v>
      </c>
      <c r="B11" s="5">
        <f>0.75*(8*12.5)</f>
        <v>75</v>
      </c>
      <c r="C11" s="6">
        <v>35</v>
      </c>
      <c r="D11" s="6">
        <v>25</v>
      </c>
      <c r="E11" s="6">
        <v>15</v>
      </c>
      <c r="F11" s="6"/>
      <c r="G11" s="6"/>
      <c r="H11" s="6"/>
      <c r="I11" s="8">
        <f t="shared" si="0"/>
        <v>75</v>
      </c>
    </row>
    <row r="12" spans="1:11" ht="13.5" customHeight="1" x14ac:dyDescent="0.3">
      <c r="A12" s="4">
        <v>9</v>
      </c>
      <c r="B12" s="5">
        <f>0.75*(9*12.5)</f>
        <v>84.375</v>
      </c>
      <c r="C12" s="6">
        <v>40</v>
      </c>
      <c r="D12" s="6">
        <v>25</v>
      </c>
      <c r="E12" s="6">
        <v>19</v>
      </c>
      <c r="F12" s="6"/>
      <c r="G12" s="6"/>
      <c r="H12" s="6"/>
      <c r="I12" s="8">
        <f t="shared" si="0"/>
        <v>84</v>
      </c>
    </row>
    <row r="13" spans="1:11" ht="13.5" customHeight="1" x14ac:dyDescent="0.3">
      <c r="A13" s="4">
        <v>10</v>
      </c>
      <c r="B13" s="5">
        <f>0.75*(10*12.5)</f>
        <v>93.75</v>
      </c>
      <c r="C13" s="6">
        <v>44</v>
      </c>
      <c r="D13" s="6">
        <v>30</v>
      </c>
      <c r="E13" s="6">
        <v>20</v>
      </c>
      <c r="F13" s="6"/>
      <c r="G13" s="6"/>
      <c r="H13" s="6"/>
      <c r="I13" s="8">
        <f t="shared" si="0"/>
        <v>94</v>
      </c>
    </row>
    <row r="14" spans="1:11" ht="13.5" customHeight="1" x14ac:dyDescent="0.3">
      <c r="A14" s="4">
        <v>11</v>
      </c>
      <c r="B14" s="5">
        <f>0.75*(11*12.5)</f>
        <v>103.125</v>
      </c>
      <c r="C14" s="6">
        <v>45</v>
      </c>
      <c r="D14" s="6">
        <v>25</v>
      </c>
      <c r="E14" s="6">
        <v>20</v>
      </c>
      <c r="F14" s="6">
        <v>13</v>
      </c>
      <c r="G14" s="6"/>
      <c r="H14" s="6"/>
      <c r="I14" s="8">
        <f t="shared" si="0"/>
        <v>103</v>
      </c>
    </row>
    <row r="15" spans="1:11" ht="13.5" customHeight="1" x14ac:dyDescent="0.3">
      <c r="A15" s="4">
        <v>12</v>
      </c>
      <c r="B15" s="5">
        <f>0.75*(12*12.5)</f>
        <v>112.5</v>
      </c>
      <c r="C15" s="6">
        <v>45</v>
      </c>
      <c r="D15" s="6">
        <v>30</v>
      </c>
      <c r="E15" s="6">
        <v>25</v>
      </c>
      <c r="F15" s="6">
        <v>13</v>
      </c>
      <c r="G15" s="6"/>
      <c r="H15" s="6"/>
      <c r="I15" s="8">
        <f t="shared" si="0"/>
        <v>113</v>
      </c>
    </row>
    <row r="16" spans="1:11" ht="13.5" customHeight="1" x14ac:dyDescent="0.3">
      <c r="A16" s="4">
        <v>13</v>
      </c>
      <c r="B16" s="5">
        <f>0.75*(13*12.5)</f>
        <v>121.875</v>
      </c>
      <c r="C16" s="6">
        <v>50</v>
      </c>
      <c r="D16" s="6">
        <v>30</v>
      </c>
      <c r="E16" s="6">
        <v>25</v>
      </c>
      <c r="F16" s="6">
        <v>15</v>
      </c>
      <c r="G16" s="6">
        <v>2</v>
      </c>
      <c r="H16" s="6"/>
      <c r="I16" s="8">
        <f t="shared" si="0"/>
        <v>122</v>
      </c>
    </row>
    <row r="17" spans="1:9" ht="13.5" customHeight="1" x14ac:dyDescent="0.3">
      <c r="A17" s="4">
        <v>14</v>
      </c>
      <c r="B17" s="5">
        <f>0.75*(14*12.5)</f>
        <v>131.25</v>
      </c>
      <c r="C17" s="6">
        <v>50</v>
      </c>
      <c r="D17" s="6">
        <v>30</v>
      </c>
      <c r="E17" s="6">
        <v>30</v>
      </c>
      <c r="F17" s="6">
        <v>20</v>
      </c>
      <c r="G17" s="6">
        <v>1</v>
      </c>
      <c r="H17" s="6"/>
      <c r="I17" s="8">
        <f t="shared" si="0"/>
        <v>131</v>
      </c>
    </row>
    <row r="18" spans="1:9" ht="13.5" customHeight="1" x14ac:dyDescent="0.3">
      <c r="A18" s="4">
        <v>15</v>
      </c>
      <c r="B18" s="5">
        <f>0.75*(15*12.5)</f>
        <v>140.625</v>
      </c>
      <c r="C18" s="6">
        <v>50</v>
      </c>
      <c r="D18" s="6">
        <v>40</v>
      </c>
      <c r="E18" s="6">
        <v>30</v>
      </c>
      <c r="F18" s="6">
        <v>20</v>
      </c>
      <c r="G18" s="6">
        <v>1</v>
      </c>
      <c r="H18" s="6"/>
      <c r="I18" s="8">
        <f t="shared" si="0"/>
        <v>141</v>
      </c>
    </row>
    <row r="19" spans="1:9" ht="13.5" customHeight="1" x14ac:dyDescent="0.3">
      <c r="A19" s="4">
        <v>16</v>
      </c>
      <c r="B19" s="5">
        <f>0.75*(16*12.5)</f>
        <v>150</v>
      </c>
      <c r="C19" s="6">
        <v>50</v>
      </c>
      <c r="D19" s="6">
        <v>40</v>
      </c>
      <c r="E19" s="6">
        <v>30</v>
      </c>
      <c r="F19" s="6">
        <v>15</v>
      </c>
      <c r="G19" s="6">
        <v>15</v>
      </c>
      <c r="H19" s="6"/>
      <c r="I19" s="8">
        <f t="shared" si="0"/>
        <v>150</v>
      </c>
    </row>
    <row r="20" spans="1:9" ht="13.5" customHeight="1" x14ac:dyDescent="0.3">
      <c r="A20" s="4">
        <v>17</v>
      </c>
      <c r="B20" s="5">
        <f>0.75*(17*12.5)</f>
        <v>159.375</v>
      </c>
      <c r="C20" s="6">
        <v>50</v>
      </c>
      <c r="D20" s="6">
        <v>40</v>
      </c>
      <c r="E20" s="6">
        <v>30</v>
      </c>
      <c r="F20" s="6">
        <v>20</v>
      </c>
      <c r="G20" s="6">
        <v>19</v>
      </c>
      <c r="H20" s="6"/>
      <c r="I20" s="8">
        <f t="shared" si="0"/>
        <v>159</v>
      </c>
    </row>
    <row r="21" spans="1:9" ht="13.5" customHeight="1" x14ac:dyDescent="0.3">
      <c r="A21" s="4">
        <v>18</v>
      </c>
      <c r="B21" s="5">
        <f>0.75*(18*12.5)</f>
        <v>168.75</v>
      </c>
      <c r="C21" s="6">
        <v>50</v>
      </c>
      <c r="D21" s="6">
        <v>40</v>
      </c>
      <c r="E21" s="6">
        <v>30</v>
      </c>
      <c r="F21" s="6">
        <v>20</v>
      </c>
      <c r="G21" s="6">
        <v>20</v>
      </c>
      <c r="H21" s="6">
        <v>9</v>
      </c>
      <c r="I21" s="8">
        <f t="shared" si="0"/>
        <v>169</v>
      </c>
    </row>
    <row r="22" spans="1:9" ht="13.5" customHeight="1" x14ac:dyDescent="0.3">
      <c r="A22" s="4">
        <v>19</v>
      </c>
      <c r="B22" s="5">
        <f>0.75*(19*12.5)</f>
        <v>178.125</v>
      </c>
      <c r="C22" s="6">
        <v>60</v>
      </c>
      <c r="D22" s="6">
        <v>40</v>
      </c>
      <c r="E22" s="6">
        <v>30</v>
      </c>
      <c r="F22" s="6">
        <v>20</v>
      </c>
      <c r="G22" s="6">
        <v>20</v>
      </c>
      <c r="H22" s="6">
        <v>8</v>
      </c>
      <c r="I22" s="8">
        <f t="shared" si="0"/>
        <v>178</v>
      </c>
    </row>
    <row r="23" spans="1:9" ht="13.5" customHeight="1" x14ac:dyDescent="0.3">
      <c r="A23" s="4">
        <v>20</v>
      </c>
      <c r="B23" s="5">
        <f>0.75*(20*12.5)</f>
        <v>187.5</v>
      </c>
      <c r="C23" s="6">
        <v>60</v>
      </c>
      <c r="D23" s="6">
        <v>50</v>
      </c>
      <c r="E23" s="6">
        <v>30</v>
      </c>
      <c r="F23" s="6">
        <v>20</v>
      </c>
      <c r="G23" s="6">
        <v>20</v>
      </c>
      <c r="H23" s="6">
        <v>8</v>
      </c>
      <c r="I23" s="8">
        <f t="shared" si="0"/>
        <v>188</v>
      </c>
    </row>
    <row r="24" spans="1:9" ht="13.5" customHeight="1" x14ac:dyDescent="0.3">
      <c r="A24" s="4">
        <v>21</v>
      </c>
      <c r="B24" s="5">
        <f>0.75*(21*12.5)</f>
        <v>196.875</v>
      </c>
      <c r="C24" s="6">
        <v>60</v>
      </c>
      <c r="D24" s="6">
        <v>50</v>
      </c>
      <c r="E24" s="6">
        <v>30</v>
      </c>
      <c r="F24" s="6">
        <v>20</v>
      </c>
      <c r="G24" s="6">
        <v>20</v>
      </c>
      <c r="H24" s="6">
        <v>17</v>
      </c>
      <c r="I24" s="8">
        <f t="shared" si="0"/>
        <v>197</v>
      </c>
    </row>
    <row r="25" spans="1:9" ht="13.5" customHeight="1" x14ac:dyDescent="0.3">
      <c r="A25" s="4">
        <v>22</v>
      </c>
      <c r="B25" s="5">
        <f>0.75*(22*12.5)</f>
        <v>206.25</v>
      </c>
      <c r="C25" s="6">
        <v>60</v>
      </c>
      <c r="D25" s="6">
        <v>50</v>
      </c>
      <c r="E25" s="6">
        <v>40</v>
      </c>
      <c r="F25" s="6">
        <v>30</v>
      </c>
      <c r="G25" s="6">
        <v>25</v>
      </c>
      <c r="H25" s="6">
        <v>1</v>
      </c>
      <c r="I25" s="8">
        <f t="shared" si="0"/>
        <v>206</v>
      </c>
    </row>
    <row r="26" spans="1:9" ht="13.5" customHeight="1" x14ac:dyDescent="0.3">
      <c r="A26" s="4">
        <v>23</v>
      </c>
      <c r="B26" s="5">
        <f>0.75*(23*12.5)</f>
        <v>215.625</v>
      </c>
      <c r="C26" s="6">
        <v>70</v>
      </c>
      <c r="D26" s="6">
        <v>50</v>
      </c>
      <c r="E26" s="6">
        <v>40</v>
      </c>
      <c r="F26" s="6">
        <v>30</v>
      </c>
      <c r="G26" s="6">
        <v>20</v>
      </c>
      <c r="H26" s="6">
        <v>6</v>
      </c>
      <c r="I26" s="8">
        <f t="shared" si="0"/>
        <v>216</v>
      </c>
    </row>
    <row r="27" spans="1:9" ht="13.5" customHeight="1" x14ac:dyDescent="0.3">
      <c r="A27" s="4">
        <v>24</v>
      </c>
      <c r="B27" s="5">
        <f>0.75*(24*12.5)</f>
        <v>225</v>
      </c>
      <c r="C27" s="6">
        <v>70</v>
      </c>
      <c r="D27" s="6">
        <v>50</v>
      </c>
      <c r="E27" s="6">
        <v>40</v>
      </c>
      <c r="F27" s="6">
        <v>30</v>
      </c>
      <c r="G27" s="6">
        <v>20</v>
      </c>
      <c r="H27" s="6">
        <v>15</v>
      </c>
      <c r="I27" s="8">
        <f t="shared" si="0"/>
        <v>225</v>
      </c>
    </row>
    <row r="28" spans="1:9" ht="13.5" customHeight="1" x14ac:dyDescent="0.3">
      <c r="A28" s="4">
        <v>25</v>
      </c>
      <c r="B28" s="5">
        <f>0.75*(25*12.5)</f>
        <v>234.375</v>
      </c>
      <c r="C28" s="6">
        <v>70</v>
      </c>
      <c r="D28" s="6">
        <v>50</v>
      </c>
      <c r="E28" s="6">
        <v>40</v>
      </c>
      <c r="F28" s="6">
        <v>30</v>
      </c>
      <c r="G28" s="6">
        <v>24</v>
      </c>
      <c r="H28" s="6">
        <v>20</v>
      </c>
      <c r="I28" s="8">
        <f t="shared" si="0"/>
        <v>234</v>
      </c>
    </row>
    <row r="29" spans="1:9" ht="13.5" customHeight="1" x14ac:dyDescent="0.3">
      <c r="A29" s="4">
        <v>26</v>
      </c>
      <c r="B29" s="5">
        <f>0.75*(26*12.5)</f>
        <v>243.75</v>
      </c>
      <c r="C29" s="6">
        <v>70</v>
      </c>
      <c r="D29" s="6">
        <v>60</v>
      </c>
      <c r="E29" s="6">
        <v>50</v>
      </c>
      <c r="F29" s="6">
        <v>30</v>
      </c>
      <c r="G29" s="6">
        <v>20</v>
      </c>
      <c r="H29" s="6">
        <v>14</v>
      </c>
      <c r="I29" s="8">
        <f t="shared" si="0"/>
        <v>244</v>
      </c>
    </row>
    <row r="30" spans="1:9" ht="13.5" customHeight="1" x14ac:dyDescent="0.3">
      <c r="A30" s="4">
        <v>27</v>
      </c>
      <c r="B30" s="5">
        <f>0.75*(27*12.5)</f>
        <v>253.125</v>
      </c>
      <c r="C30" s="6">
        <v>70</v>
      </c>
      <c r="D30" s="6">
        <v>60</v>
      </c>
      <c r="E30" s="6">
        <v>50</v>
      </c>
      <c r="F30" s="6">
        <v>30</v>
      </c>
      <c r="G30" s="6">
        <v>23</v>
      </c>
      <c r="H30" s="6">
        <v>20</v>
      </c>
      <c r="I30" s="8">
        <f t="shared" si="0"/>
        <v>253</v>
      </c>
    </row>
    <row r="31" spans="1:9" ht="13.5" customHeight="1" x14ac:dyDescent="0.3">
      <c r="A31" s="4">
        <v>28</v>
      </c>
      <c r="B31" s="5">
        <f>0.75*(28*12.5)</f>
        <v>262.5</v>
      </c>
      <c r="C31" s="6">
        <v>70</v>
      </c>
      <c r="D31" s="6">
        <v>60</v>
      </c>
      <c r="E31" s="6">
        <v>50</v>
      </c>
      <c r="F31" s="6">
        <v>30</v>
      </c>
      <c r="G31" s="6">
        <v>30</v>
      </c>
      <c r="H31" s="6">
        <v>23</v>
      </c>
      <c r="I31" s="8">
        <f t="shared" si="0"/>
        <v>263</v>
      </c>
    </row>
    <row r="32" spans="1:9" ht="13.5" customHeight="1" x14ac:dyDescent="0.3">
      <c r="A32" s="4">
        <v>29</v>
      </c>
      <c r="B32" s="5">
        <f>0.75*(29*12.5)</f>
        <v>271.875</v>
      </c>
      <c r="C32" s="6">
        <v>70</v>
      </c>
      <c r="D32" s="6">
        <v>60</v>
      </c>
      <c r="E32" s="6">
        <v>50</v>
      </c>
      <c r="F32" s="6">
        <v>40</v>
      </c>
      <c r="G32" s="6">
        <v>30</v>
      </c>
      <c r="H32" s="6">
        <v>22</v>
      </c>
      <c r="I32" s="8">
        <f t="shared" si="0"/>
        <v>272</v>
      </c>
    </row>
    <row r="33" spans="1:9" ht="13.5" customHeight="1" x14ac:dyDescent="0.3">
      <c r="A33" s="4">
        <v>30</v>
      </c>
      <c r="B33" s="5">
        <f>0.75*(30*12.5)</f>
        <v>281.25</v>
      </c>
      <c r="C33" s="6">
        <v>70</v>
      </c>
      <c r="D33" s="6">
        <v>60</v>
      </c>
      <c r="E33" s="6">
        <v>50</v>
      </c>
      <c r="F33" s="6">
        <v>40</v>
      </c>
      <c r="G33" s="6">
        <v>31</v>
      </c>
      <c r="H33" s="6">
        <v>30</v>
      </c>
      <c r="I33" s="8">
        <f t="shared" si="0"/>
        <v>281</v>
      </c>
    </row>
    <row r="34" spans="1:9" ht="13.5" customHeight="1" x14ac:dyDescent="0.3">
      <c r="A34" s="4">
        <v>31</v>
      </c>
      <c r="B34" s="5">
        <f>0.75*(31*12.5)</f>
        <v>290.625</v>
      </c>
      <c r="C34" s="6">
        <v>80</v>
      </c>
      <c r="D34" s="6">
        <v>60</v>
      </c>
      <c r="E34" s="6">
        <v>50</v>
      </c>
      <c r="F34" s="6">
        <v>40</v>
      </c>
      <c r="G34" s="6">
        <v>35</v>
      </c>
      <c r="H34" s="6">
        <v>26</v>
      </c>
      <c r="I34" s="8">
        <f t="shared" si="0"/>
        <v>291</v>
      </c>
    </row>
    <row r="35" spans="1:9" ht="13.5" customHeight="1" x14ac:dyDescent="0.3">
      <c r="A35" s="4">
        <v>32</v>
      </c>
      <c r="B35" s="5">
        <f>0.75*(32*12.5)</f>
        <v>300</v>
      </c>
      <c r="C35" s="6">
        <v>80</v>
      </c>
      <c r="D35" s="6">
        <v>60</v>
      </c>
      <c r="E35" s="6">
        <v>50</v>
      </c>
      <c r="F35" s="6">
        <v>40</v>
      </c>
      <c r="G35" s="6">
        <v>40</v>
      </c>
      <c r="H35" s="6">
        <v>30</v>
      </c>
      <c r="I35" s="8">
        <f t="shared" si="0"/>
        <v>300</v>
      </c>
    </row>
    <row r="36" spans="1:9" ht="13.5" customHeight="1" x14ac:dyDescent="0.3">
      <c r="A36" s="4">
        <v>33</v>
      </c>
      <c r="B36" s="5">
        <f>0.75*(33*12.5)</f>
        <v>309.375</v>
      </c>
      <c r="C36" s="6">
        <v>80</v>
      </c>
      <c r="D36" s="6">
        <v>60</v>
      </c>
      <c r="E36" s="6">
        <v>50</v>
      </c>
      <c r="F36" s="6">
        <v>40</v>
      </c>
      <c r="G36" s="6">
        <v>40</v>
      </c>
      <c r="H36" s="6">
        <v>39</v>
      </c>
      <c r="I36" s="8">
        <f t="shared" si="0"/>
        <v>309</v>
      </c>
    </row>
    <row r="37" spans="1:9" ht="13.5" customHeight="1" x14ac:dyDescent="0.3">
      <c r="A37" s="4">
        <v>34</v>
      </c>
      <c r="B37" s="5">
        <f>0.75*(34*12.5)</f>
        <v>318.75</v>
      </c>
      <c r="C37" s="6">
        <v>80</v>
      </c>
      <c r="D37" s="6">
        <v>60</v>
      </c>
      <c r="E37" s="6">
        <v>50</v>
      </c>
      <c r="F37" s="6">
        <v>45</v>
      </c>
      <c r="G37" s="6">
        <v>44</v>
      </c>
      <c r="H37" s="6">
        <v>40</v>
      </c>
      <c r="I37" s="8">
        <f t="shared" ref="I37:I68" si="1">SUM(C37:H37)</f>
        <v>319</v>
      </c>
    </row>
    <row r="38" spans="1:9" ht="13.5" customHeight="1" x14ac:dyDescent="0.3">
      <c r="A38" s="4">
        <v>35</v>
      </c>
      <c r="B38" s="5">
        <f>0.75*(35*12.5)</f>
        <v>328.125</v>
      </c>
      <c r="C38" s="6">
        <v>90</v>
      </c>
      <c r="D38" s="6">
        <v>70</v>
      </c>
      <c r="E38" s="6">
        <v>50</v>
      </c>
      <c r="F38" s="6">
        <v>40</v>
      </c>
      <c r="G38" s="6">
        <v>44</v>
      </c>
      <c r="H38" s="6">
        <v>34</v>
      </c>
      <c r="I38" s="8">
        <f t="shared" si="1"/>
        <v>328</v>
      </c>
    </row>
    <row r="39" spans="1:9" ht="13.5" customHeight="1" x14ac:dyDescent="0.3">
      <c r="A39" s="4">
        <v>36</v>
      </c>
      <c r="B39" s="5">
        <f>0.75*(36*12.5)</f>
        <v>337.5</v>
      </c>
      <c r="C39" s="6">
        <v>90</v>
      </c>
      <c r="D39" s="6">
        <v>70</v>
      </c>
      <c r="E39" s="6">
        <v>50</v>
      </c>
      <c r="F39" s="6">
        <v>50</v>
      </c>
      <c r="G39" s="6">
        <v>40</v>
      </c>
      <c r="H39" s="6">
        <v>38</v>
      </c>
      <c r="I39" s="8">
        <f t="shared" si="1"/>
        <v>338</v>
      </c>
    </row>
    <row r="40" spans="1:9" ht="13.5" customHeight="1" x14ac:dyDescent="0.3">
      <c r="A40" s="4">
        <v>37</v>
      </c>
      <c r="B40" s="5">
        <f>0.75*(37*12.5)</f>
        <v>346.875</v>
      </c>
      <c r="C40" s="6">
        <v>100</v>
      </c>
      <c r="D40" s="6">
        <v>70</v>
      </c>
      <c r="E40" s="6">
        <v>60</v>
      </c>
      <c r="F40" s="6">
        <v>40</v>
      </c>
      <c r="G40" s="6">
        <v>40</v>
      </c>
      <c r="H40" s="6">
        <v>37</v>
      </c>
      <c r="I40" s="8">
        <f t="shared" si="1"/>
        <v>347</v>
      </c>
    </row>
    <row r="41" spans="1:9" ht="13.5" customHeight="1" x14ac:dyDescent="0.3">
      <c r="A41" s="4">
        <v>38</v>
      </c>
      <c r="B41" s="5">
        <f>0.75*(38*12.5)</f>
        <v>356.25</v>
      </c>
      <c r="C41" s="6">
        <v>100</v>
      </c>
      <c r="D41" s="6">
        <v>70</v>
      </c>
      <c r="E41" s="6">
        <v>60</v>
      </c>
      <c r="F41" s="6">
        <v>50</v>
      </c>
      <c r="G41" s="6">
        <v>40</v>
      </c>
      <c r="H41" s="6">
        <v>36</v>
      </c>
      <c r="I41" s="8">
        <f t="shared" si="1"/>
        <v>356</v>
      </c>
    </row>
    <row r="42" spans="1:9" ht="13.5" customHeight="1" x14ac:dyDescent="0.3">
      <c r="A42" s="4">
        <v>39</v>
      </c>
      <c r="B42" s="5">
        <f>0.75*(39*12.5)</f>
        <v>365.625</v>
      </c>
      <c r="C42" s="6">
        <v>100</v>
      </c>
      <c r="D42" s="6">
        <v>80</v>
      </c>
      <c r="E42" s="6">
        <v>60</v>
      </c>
      <c r="F42" s="6">
        <v>50</v>
      </c>
      <c r="G42" s="6">
        <v>40</v>
      </c>
      <c r="H42" s="6">
        <v>36</v>
      </c>
      <c r="I42" s="8">
        <f t="shared" si="1"/>
        <v>366</v>
      </c>
    </row>
    <row r="43" spans="1:9" ht="13.5" customHeight="1" x14ac:dyDescent="0.3">
      <c r="A43" s="4">
        <v>40</v>
      </c>
      <c r="B43" s="5">
        <f>0.75*(40*12.5)</f>
        <v>375</v>
      </c>
      <c r="C43" s="6">
        <v>100</v>
      </c>
      <c r="D43" s="6">
        <v>80</v>
      </c>
      <c r="E43" s="6">
        <v>60</v>
      </c>
      <c r="F43" s="6">
        <v>50</v>
      </c>
      <c r="G43" s="6">
        <v>50</v>
      </c>
      <c r="H43" s="6">
        <v>35</v>
      </c>
      <c r="I43" s="8">
        <f t="shared" si="1"/>
        <v>375</v>
      </c>
    </row>
    <row r="44" spans="1:9" ht="13.5" customHeight="1" x14ac:dyDescent="0.3">
      <c r="A44" s="4">
        <v>41</v>
      </c>
      <c r="B44" s="5">
        <f>0.75*(41*12.5)</f>
        <v>384.375</v>
      </c>
      <c r="C44" s="6">
        <v>100</v>
      </c>
      <c r="D44" s="6">
        <v>80</v>
      </c>
      <c r="E44" s="6">
        <v>60</v>
      </c>
      <c r="F44" s="6">
        <v>50</v>
      </c>
      <c r="G44" s="6">
        <v>50</v>
      </c>
      <c r="H44" s="6">
        <v>44</v>
      </c>
      <c r="I44" s="8">
        <f t="shared" si="1"/>
        <v>384</v>
      </c>
    </row>
    <row r="45" spans="1:9" ht="13.5" customHeight="1" x14ac:dyDescent="0.3">
      <c r="A45" s="4">
        <v>42</v>
      </c>
      <c r="B45" s="5">
        <f>0.75*(42*12.5)</f>
        <v>393.75</v>
      </c>
      <c r="C45" s="6">
        <v>100</v>
      </c>
      <c r="D45" s="6">
        <v>80</v>
      </c>
      <c r="E45" s="6">
        <v>70</v>
      </c>
      <c r="F45" s="6">
        <v>50</v>
      </c>
      <c r="G45" s="6">
        <v>50</v>
      </c>
      <c r="H45" s="6">
        <v>44</v>
      </c>
      <c r="I45" s="8">
        <f t="shared" si="1"/>
        <v>394</v>
      </c>
    </row>
    <row r="46" spans="1:9" ht="13.5" customHeight="1" x14ac:dyDescent="0.3">
      <c r="A46" s="4">
        <v>43</v>
      </c>
      <c r="B46" s="5">
        <f>0.75*(43*12.5)</f>
        <v>403.125</v>
      </c>
      <c r="C46" s="6">
        <v>100</v>
      </c>
      <c r="D46" s="6">
        <v>80</v>
      </c>
      <c r="E46" s="6">
        <v>70</v>
      </c>
      <c r="F46" s="6">
        <v>50</v>
      </c>
      <c r="G46" s="6">
        <v>53</v>
      </c>
      <c r="H46" s="6">
        <v>50</v>
      </c>
      <c r="I46" s="8">
        <f t="shared" si="1"/>
        <v>403</v>
      </c>
    </row>
    <row r="47" spans="1:9" ht="13.5" customHeight="1" x14ac:dyDescent="0.3">
      <c r="A47" s="4">
        <v>44</v>
      </c>
      <c r="B47" s="5">
        <f>0.75*(44*12.5)</f>
        <v>412.5</v>
      </c>
      <c r="C47" s="6">
        <v>110</v>
      </c>
      <c r="D47" s="6">
        <v>80</v>
      </c>
      <c r="E47" s="6">
        <v>70</v>
      </c>
      <c r="F47" s="6">
        <v>60</v>
      </c>
      <c r="G47" s="6">
        <v>53</v>
      </c>
      <c r="H47" s="6">
        <v>40</v>
      </c>
      <c r="I47" s="8">
        <f t="shared" si="1"/>
        <v>413</v>
      </c>
    </row>
    <row r="48" spans="1:9" ht="13.5" customHeight="1" x14ac:dyDescent="0.3">
      <c r="A48" s="4">
        <v>45</v>
      </c>
      <c r="B48" s="5">
        <f>0.75*(45*12.5)</f>
        <v>421.875</v>
      </c>
      <c r="C48" s="6">
        <v>110</v>
      </c>
      <c r="D48" s="6">
        <v>80</v>
      </c>
      <c r="E48" s="6">
        <v>70</v>
      </c>
      <c r="F48" s="6">
        <v>70</v>
      </c>
      <c r="G48" s="6">
        <v>52</v>
      </c>
      <c r="H48" s="6">
        <v>40</v>
      </c>
      <c r="I48" s="8">
        <f t="shared" si="1"/>
        <v>422</v>
      </c>
    </row>
    <row r="49" spans="1:9" ht="13.5" customHeight="1" x14ac:dyDescent="0.3">
      <c r="A49" s="4">
        <v>46</v>
      </c>
      <c r="B49" s="5">
        <f>0.75*(46*12.5)</f>
        <v>431.25</v>
      </c>
      <c r="C49" s="6">
        <v>110</v>
      </c>
      <c r="D49" s="6">
        <v>90</v>
      </c>
      <c r="E49" s="6">
        <v>70</v>
      </c>
      <c r="F49" s="6">
        <v>65</v>
      </c>
      <c r="G49" s="6">
        <v>55</v>
      </c>
      <c r="H49" s="6">
        <v>41</v>
      </c>
      <c r="I49" s="8">
        <f t="shared" si="1"/>
        <v>431</v>
      </c>
    </row>
    <row r="50" spans="1:9" ht="13.5" customHeight="1" x14ac:dyDescent="0.3">
      <c r="A50" s="4">
        <v>47</v>
      </c>
      <c r="B50" s="5">
        <f>0.75*(47*12.5)</f>
        <v>440.625</v>
      </c>
      <c r="C50" s="6">
        <v>110</v>
      </c>
      <c r="D50" s="6">
        <v>90</v>
      </c>
      <c r="E50" s="6">
        <v>80</v>
      </c>
      <c r="F50" s="6">
        <v>70</v>
      </c>
      <c r="G50" s="6">
        <v>60</v>
      </c>
      <c r="H50" s="6">
        <v>31</v>
      </c>
      <c r="I50" s="8">
        <f t="shared" si="1"/>
        <v>441</v>
      </c>
    </row>
    <row r="51" spans="1:9" ht="13.5" customHeight="1" x14ac:dyDescent="0.3">
      <c r="A51" s="4">
        <v>48</v>
      </c>
      <c r="B51" s="5">
        <f>0.75*(48*12.5)</f>
        <v>450</v>
      </c>
      <c r="C51" s="6">
        <v>120</v>
      </c>
      <c r="D51" s="6">
        <v>90</v>
      </c>
      <c r="E51" s="6">
        <v>80</v>
      </c>
      <c r="F51" s="6">
        <v>70</v>
      </c>
      <c r="G51" s="6">
        <v>50</v>
      </c>
      <c r="H51" s="6">
        <v>40</v>
      </c>
      <c r="I51" s="8">
        <f t="shared" si="1"/>
        <v>450</v>
      </c>
    </row>
    <row r="52" spans="1:9" ht="13.5" customHeight="1" x14ac:dyDescent="0.3">
      <c r="A52" s="4">
        <v>49</v>
      </c>
      <c r="B52" s="5">
        <f>0.75*(49*12.5)</f>
        <v>459.375</v>
      </c>
      <c r="C52" s="6">
        <v>120</v>
      </c>
      <c r="D52" s="6">
        <v>90</v>
      </c>
      <c r="E52" s="6">
        <v>80</v>
      </c>
      <c r="F52" s="6">
        <v>70</v>
      </c>
      <c r="G52" s="6">
        <v>55</v>
      </c>
      <c r="H52" s="6">
        <v>44</v>
      </c>
      <c r="I52" s="8">
        <f t="shared" si="1"/>
        <v>459</v>
      </c>
    </row>
    <row r="53" spans="1:9" ht="13.5" customHeight="1" x14ac:dyDescent="0.3">
      <c r="A53" s="4">
        <v>50</v>
      </c>
      <c r="B53" s="5">
        <f>0.75*(50*12.5)</f>
        <v>468.75</v>
      </c>
      <c r="C53" s="6">
        <v>120</v>
      </c>
      <c r="D53" s="6">
        <v>90</v>
      </c>
      <c r="E53" s="6">
        <v>80</v>
      </c>
      <c r="F53" s="6">
        <v>70</v>
      </c>
      <c r="G53" s="6">
        <v>60</v>
      </c>
      <c r="H53" s="6">
        <v>49</v>
      </c>
      <c r="I53" s="8">
        <f t="shared" si="1"/>
        <v>469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Raine Kortet</dc:creator>
  <cp:lastModifiedBy>Suvi A Komsa</cp:lastModifiedBy>
  <cp:lastPrinted>2019-08-05T06:32:51Z</cp:lastPrinted>
  <dcterms:created xsi:type="dcterms:W3CDTF">2019-08-05T05:21:43Z</dcterms:created>
  <dcterms:modified xsi:type="dcterms:W3CDTF">2023-12-31T15:12:39Z</dcterms:modified>
</cp:coreProperties>
</file>